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2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<sst xmlns="http://schemas.openxmlformats.org/spreadsheetml/2006/main" count="80" uniqueCount="58">
  <si>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Notes:</t>
  </si>
  <si>
    <t>Scope 2 only applies to Electricity Generation (not liquid or gaseous fuels)</t>
  </si>
  <si>
    <t>Fuel Type</t>
  </si>
  <si>
    <t>Petrol</t>
  </si>
  <si>
    <t>Diesel</t>
  </si>
  <si>
    <t>LPG</t>
  </si>
  <si>
    <t>Electricity</t>
  </si>
  <si>
    <t>SA</t>
  </si>
  <si>
    <t>WA</t>
  </si>
  <si>
    <t>Tas</t>
  </si>
  <si>
    <t>NT</t>
  </si>
  <si>
    <t>Units</t>
  </si>
  <si>
    <t>kg/GJ</t>
  </si>
  <si>
    <t>QLD</t>
  </si>
  <si>
    <t>VIC</t>
  </si>
  <si>
    <t xml:space="preserve">Petrol </t>
  </si>
  <si>
    <t>Convert to gCO2-e/km</t>
  </si>
  <si>
    <t>gCO2-e/L</t>
  </si>
  <si>
    <t>Then, using GVG supplied fuel consumption number for vehicles,  convert gCO2-e/L to gCO2-e/km</t>
  </si>
  <si>
    <t>2. Electricity</t>
  </si>
  <si>
    <t>1st convert kgCO2-e/GJ to kgCO2-e/kL (and kg/kL = g/L)</t>
  </si>
  <si>
    <t xml:space="preserve">NGAF available at: </t>
  </si>
  <si>
    <t>indicates data input cell for GVG data</t>
  </si>
  <si>
    <t>For liquid and gaseous transport fuels, Scope 3 covers extraction, production and transport of those fuels</t>
  </si>
  <si>
    <t>Using GVG supplied energy consumption number for vehicles, convert to Wh/km to  g/CO2-e/km</t>
  </si>
  <si>
    <t>Source Data Tables (based on NGAF)</t>
  </si>
  <si>
    <t>Table 1</t>
  </si>
  <si>
    <t>Table 2</t>
  </si>
  <si>
    <t>Energy Content Factors for Liquid and Gaseous Fuels</t>
  </si>
  <si>
    <t>Energy  Content (GJ/kL)</t>
  </si>
  <si>
    <t>Petrol:</t>
  </si>
  <si>
    <t>Diesel:</t>
  </si>
  <si>
    <t>LPG:</t>
  </si>
  <si>
    <t>Conversion to common units (gCO2-e/km) for GVG Presentation</t>
  </si>
  <si>
    <t>Source:</t>
  </si>
  <si>
    <t>NGAF Table 4</t>
  </si>
  <si>
    <t>GVG Energy Cons Value (Wh/km)*</t>
  </si>
  <si>
    <t>kg/kWh</t>
  </si>
  <si>
    <t>Scope 1 only applies to liquid fuels</t>
  </si>
  <si>
    <t>1. Petrol, Diesel, LPG (results for all states and territories are the same)</t>
  </si>
  <si>
    <t>Scope 1, Scope 2 and Scope 3 Emissions Factors</t>
  </si>
  <si>
    <t>(Scope 1/Scope 2 + Scope 3) CO2-e Emissions</t>
  </si>
  <si>
    <t>Avg</t>
  </si>
  <si>
    <t>NSW/ACT</t>
  </si>
  <si>
    <t xml:space="preserve">Calculations based on Scope 1, 2 and 3 Emissions Factors from the National Greenhouse Accounts Factors (NGAF) </t>
  </si>
  <si>
    <t>indicates final figures to appear in fuel lifecycle emissions column</t>
  </si>
  <si>
    <t>For electricity generation, Scope 3 covers extraction, production and transport of fuel burned at generation</t>
  </si>
  <si>
    <t xml:space="preserve"> (Department of the Environment and Energy, July 2017 - Tables 4, 40 and 41)</t>
  </si>
  <si>
    <t xml:space="preserve">For Petrol, Diesel and LPG - NGAF Table 4 (Scope 1) and Table 40 (Scope 3) </t>
  </si>
  <si>
    <t>http://www.environment.gov.au/system/files/resources/80f603e7-175b-4f97-8a9b-2d207f46594a/files/national-greenhouse-accounts-factors-july-2018.pdf</t>
  </si>
  <si>
    <t>For electricity NGAF Table 41 (Full fuel cycle EF, latest estimate)</t>
  </si>
  <si>
    <t>GVG Urban Fuel Cons Value (L/100km) *</t>
  </si>
  <si>
    <t>Convert to L/km (using specified percentages)</t>
  </si>
  <si>
    <t>GVG Extra-Urban Fuel Cons Value (L/100km) *</t>
  </si>
  <si>
    <t>Extra-Urban (highway) driving percentage*</t>
  </si>
  <si>
    <t>Urban driving percentage*</t>
  </si>
  <si>
    <t>*Sample values entered for illustrative purposes only - please enter the relevant figures for your vehicle to receive the appropriate estimate.</t>
  </si>
  <si>
    <t>Calculation of Lifecycle CO2 emissions for Light Vehicles (for GVG) October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</si>
</sst>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17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6" tint="-0.499969989061355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35" fillId="0" borderId="0" xfId="52" applyAlignment="1" applyProtection="1">
      <alignment/>
      <protection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3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top"/>
    </xf>
    <xf numFmtId="0" fontId="4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1" fillId="3" borderId="10" xfId="0" applyFont="1" applyFill="1" applyBorder="1" applyAlignment="1">
      <alignment vertical="top"/>
    </xf>
    <xf numFmtId="0" fontId="41" fillId="4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1" fillId="10" borderId="10" xfId="0" applyFont="1" applyFill="1" applyBorder="1" applyAlignment="1">
      <alignment horizontal="center"/>
    </xf>
    <xf numFmtId="0" fontId="41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41" fillId="3" borderId="10" xfId="0" applyFont="1" applyFill="1" applyBorder="1" applyAlignment="1">
      <alignment horizontal="left" vertical="top"/>
    </xf>
    <xf numFmtId="2" fontId="0" fillId="0" borderId="10" xfId="0" applyNumberFormat="1" applyBorder="1" applyAlignment="1">
      <alignment/>
    </xf>
    <xf numFmtId="0" fontId="41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41" fillId="10" borderId="10" xfId="0" applyFont="1" applyFill="1" applyBorder="1" applyAlignment="1">
      <alignment horizontal="center" vertical="top"/>
    </xf>
    <xf numFmtId="1" fontId="41" fillId="34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1" fillId="4" borderId="1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9" fillId="0" borderId="0" xfId="0" applyFont="1" applyAlignment="1">
      <alignment/>
    </xf>
    <xf numFmtId="0" fontId="41" fillId="10" borderId="13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41" fillId="4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4" borderId="14" xfId="0" applyFont="1" applyFill="1" applyBorder="1" applyAlignment="1">
      <alignment horizontal="center" vertical="top" wrapText="1"/>
    </xf>
    <xf numFmtId="0" fontId="41" fillId="4" borderId="15" xfId="0" applyFont="1" applyFill="1" applyBorder="1" applyAlignment="1">
      <alignment horizontal="center" vertical="top" wrapText="1"/>
    </xf>
    <xf numFmtId="0" fontId="41" fillId="4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41" fillId="10" borderId="14" xfId="0" applyFont="1" applyFill="1" applyBorder="1" applyAlignment="1">
      <alignment horizontal="center"/>
    </xf>
    <xf numFmtId="0" fontId="41" fillId="10" borderId="15" xfId="0" applyFont="1" applyFill="1" applyBorder="1" applyAlignment="1">
      <alignment horizontal="center"/>
    </xf>
    <xf numFmtId="0" fontId="41" fillId="10" borderId="1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left" vertical="top" wrapText="1"/>
    </xf>
    <xf numFmtId="0" fontId="41" fillId="4" borderId="1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tabSelected="1" zoomScale="60" zoomScaleNormal="60" zoomScalePageLayoutView="0" workbookViewId="0" topLeftCell="A1">
      <selection activeCell="I29" sqref="I29"/>
    </sheetView>
  </sheetViews>
  <sheetFormatPr defaultColWidth="9.140625" defaultRowHeight="15"/>
  <cols>
    <col min="1" max="1" width="24.7109375" style="0" customWidth="1"/>
    <col min="2" max="3" width="15.8515625" style="0" customWidth="1"/>
    <col min="4" max="4" width="15.7109375" style="0" customWidth="1"/>
    <col min="5" max="5" width="15.57421875" style="0" customWidth="1"/>
    <col min="6" max="6" width="18.140625" style="0" customWidth="1"/>
    <col min="7" max="10" width="15.57421875" style="0" customWidth="1"/>
  </cols>
  <sheetData>
    <row r="1" ht="26.25">
      <c r="A1" s="22" t="s">
        <v>57</v>
      </c>
    </row>
    <row r="3" ht="15.75">
      <c r="A3" s="14" t="s">
        <v>44</v>
      </c>
    </row>
    <row r="4" ht="15.75">
      <c r="A4" s="14" t="s">
        <v>47</v>
      </c>
    </row>
    <row r="6" spans="1:2" ht="15">
      <c r="A6" t="s">
        <v>21</v>
      </c>
      <c r="B6" s="10" t="s">
        <v>49</v>
      </c>
    </row>
    <row r="7" ht="15">
      <c r="C7" s="10"/>
    </row>
    <row r="8" spans="1:3" ht="15">
      <c r="A8" t="s">
        <v>0</v>
      </c>
      <c r="B8" t="s">
        <v>38</v>
      </c>
      <c r="C8" s="10"/>
    </row>
    <row r="9" ht="15">
      <c r="B9" t="s">
        <v>1</v>
      </c>
    </row>
    <row r="10" ht="16.5" customHeight="1">
      <c r="B10" t="s">
        <v>23</v>
      </c>
    </row>
    <row r="11" ht="15.75" customHeight="1">
      <c r="B11" t="s">
        <v>46</v>
      </c>
    </row>
    <row r="13" ht="21">
      <c r="A13" s="7" t="s">
        <v>25</v>
      </c>
    </row>
    <row r="14" ht="18.75">
      <c r="A14" s="2"/>
    </row>
    <row r="15" spans="1:5" ht="18.75">
      <c r="A15" s="2" t="s">
        <v>26</v>
      </c>
      <c r="B15" s="2" t="s">
        <v>40</v>
      </c>
      <c r="C15" s="2"/>
      <c r="D15" s="2"/>
      <c r="E15" s="2"/>
    </row>
    <row r="17" spans="1:10" ht="15">
      <c r="A17" s="24" t="s">
        <v>2</v>
      </c>
      <c r="B17" s="47" t="s">
        <v>41</v>
      </c>
      <c r="C17" s="48"/>
      <c r="D17" s="48"/>
      <c r="E17" s="48"/>
      <c r="F17" s="48"/>
      <c r="G17" s="48"/>
      <c r="H17" s="48"/>
      <c r="I17" s="48"/>
      <c r="J17" s="49"/>
    </row>
    <row r="18" spans="1:10" ht="15">
      <c r="A18" s="25"/>
      <c r="B18" s="23" t="s">
        <v>11</v>
      </c>
      <c r="C18" s="23" t="s">
        <v>43</v>
      </c>
      <c r="D18" s="23" t="s">
        <v>14</v>
      </c>
      <c r="E18" s="23" t="s">
        <v>13</v>
      </c>
      <c r="F18" s="23" t="s">
        <v>7</v>
      </c>
      <c r="G18" s="23" t="s">
        <v>8</v>
      </c>
      <c r="H18" s="23" t="s">
        <v>9</v>
      </c>
      <c r="I18" s="23" t="s">
        <v>10</v>
      </c>
      <c r="J18" s="23" t="s">
        <v>42</v>
      </c>
    </row>
    <row r="19" spans="1:10" ht="15">
      <c r="A19" s="4" t="s">
        <v>3</v>
      </c>
      <c r="B19" s="3" t="s">
        <v>12</v>
      </c>
      <c r="C19" s="40">
        <f>(67.4+0.02+0.2+3.6)</f>
        <v>71.22</v>
      </c>
      <c r="D19" s="41"/>
      <c r="E19" s="41"/>
      <c r="F19" s="41"/>
      <c r="G19" s="41"/>
      <c r="H19" s="41"/>
      <c r="I19" s="41"/>
      <c r="J19" s="42"/>
    </row>
    <row r="20" spans="1:10" ht="15">
      <c r="A20" s="4" t="s">
        <v>4</v>
      </c>
      <c r="B20" s="3" t="s">
        <v>12</v>
      </c>
      <c r="C20" s="40">
        <f>(69.9+0.01+0.6+3.6)</f>
        <v>74.11</v>
      </c>
      <c r="D20" s="41"/>
      <c r="E20" s="41"/>
      <c r="F20" s="41"/>
      <c r="G20" s="41"/>
      <c r="H20" s="41"/>
      <c r="I20" s="41"/>
      <c r="J20" s="42"/>
    </row>
    <row r="21" spans="1:10" ht="15">
      <c r="A21" s="4" t="s">
        <v>5</v>
      </c>
      <c r="B21" s="3" t="s">
        <v>12</v>
      </c>
      <c r="C21" s="40">
        <f>(60.2+0.4+0.3+3.6)</f>
        <v>64.5</v>
      </c>
      <c r="D21" s="41"/>
      <c r="E21" s="41"/>
      <c r="F21" s="41"/>
      <c r="G21" s="41"/>
      <c r="H21" s="41"/>
      <c r="I21" s="41"/>
      <c r="J21" s="42"/>
    </row>
    <row r="22" spans="1:10" ht="15">
      <c r="A22" s="4" t="s">
        <v>6</v>
      </c>
      <c r="B22" s="3" t="s">
        <v>37</v>
      </c>
      <c r="C22" s="3">
        <v>0.92</v>
      </c>
      <c r="D22" s="3">
        <v>1.16</v>
      </c>
      <c r="E22" s="3">
        <v>0.92</v>
      </c>
      <c r="F22" s="3">
        <v>0.61</v>
      </c>
      <c r="G22" s="3">
        <v>0.75</v>
      </c>
      <c r="H22" s="3">
        <v>0.22</v>
      </c>
      <c r="I22" s="3">
        <v>0.72</v>
      </c>
      <c r="J22" s="37">
        <v>0.9</v>
      </c>
    </row>
    <row r="23" spans="1:10" ht="15">
      <c r="A23" s="8" t="s">
        <v>34</v>
      </c>
      <c r="B23" s="8" t="s">
        <v>48</v>
      </c>
      <c r="C23" s="8"/>
      <c r="D23" s="8"/>
      <c r="E23" s="8"/>
      <c r="F23" s="8"/>
      <c r="G23" s="8"/>
      <c r="H23" s="8"/>
      <c r="I23" s="8"/>
      <c r="J23" s="8"/>
    </row>
    <row r="24" spans="1:10" ht="15">
      <c r="A24" s="8"/>
      <c r="B24" s="8" t="s">
        <v>50</v>
      </c>
      <c r="C24" s="8"/>
      <c r="D24" s="8"/>
      <c r="E24" s="8"/>
      <c r="F24" s="8"/>
      <c r="G24" s="8"/>
      <c r="H24" s="8"/>
      <c r="I24" s="8"/>
      <c r="J24" s="8"/>
    </row>
    <row r="25" spans="1:10" ht="15">
      <c r="A25" s="17"/>
      <c r="B25" s="8"/>
      <c r="C25" s="8"/>
      <c r="D25" s="8"/>
      <c r="E25" s="8"/>
      <c r="F25" s="8"/>
      <c r="G25" s="8"/>
      <c r="H25" s="8"/>
      <c r="I25" s="8"/>
      <c r="J25" s="8"/>
    </row>
    <row r="26" spans="1:10" ht="18.75">
      <c r="A26" s="19" t="s">
        <v>27</v>
      </c>
      <c r="B26" s="19" t="s">
        <v>28</v>
      </c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33" customHeight="1">
      <c r="A28" s="20" t="s">
        <v>2</v>
      </c>
      <c r="B28" s="52" t="s">
        <v>29</v>
      </c>
      <c r="C28" s="52"/>
      <c r="D28" s="8"/>
      <c r="E28" s="8"/>
      <c r="F28" s="8"/>
      <c r="G28" s="8"/>
      <c r="H28" s="8"/>
      <c r="I28" s="8"/>
      <c r="J28" s="8"/>
    </row>
    <row r="29" spans="1:10" ht="15">
      <c r="A29" s="4" t="s">
        <v>15</v>
      </c>
      <c r="B29" s="50">
        <v>34.2</v>
      </c>
      <c r="C29" s="50"/>
      <c r="D29" s="8"/>
      <c r="E29" s="8"/>
      <c r="F29" s="8"/>
      <c r="G29" s="8"/>
      <c r="H29" s="8"/>
      <c r="I29" s="8"/>
      <c r="J29" s="8"/>
    </row>
    <row r="30" spans="1:10" ht="15">
      <c r="A30" s="4" t="s">
        <v>4</v>
      </c>
      <c r="B30" s="50">
        <v>38.6</v>
      </c>
      <c r="C30" s="50"/>
      <c r="D30" s="8"/>
      <c r="E30" s="8"/>
      <c r="F30" s="8"/>
      <c r="G30" s="8"/>
      <c r="H30" s="8"/>
      <c r="I30" s="8"/>
      <c r="J30" s="8"/>
    </row>
    <row r="31" spans="1:10" ht="15">
      <c r="A31" s="4" t="s">
        <v>5</v>
      </c>
      <c r="B31" s="50">
        <v>26.2</v>
      </c>
      <c r="C31" s="50"/>
      <c r="D31" s="34"/>
      <c r="E31" s="8"/>
      <c r="F31" s="8"/>
      <c r="G31" s="8"/>
      <c r="H31" s="8"/>
      <c r="I31" s="8"/>
      <c r="J31" s="8"/>
    </row>
    <row r="32" spans="1:3" ht="15">
      <c r="A32" s="38" t="s">
        <v>34</v>
      </c>
      <c r="B32" s="46" t="s">
        <v>35</v>
      </c>
      <c r="C32" s="46"/>
    </row>
    <row r="34" spans="1:4" ht="21">
      <c r="A34" s="32" t="s">
        <v>33</v>
      </c>
      <c r="B34" s="2"/>
      <c r="C34" s="2"/>
      <c r="D34" s="2"/>
    </row>
    <row r="35" spans="1:4" ht="18.75">
      <c r="A35" s="5"/>
      <c r="B35" s="2"/>
      <c r="C35" s="2"/>
      <c r="D35" s="2"/>
    </row>
    <row r="36" spans="1:253" ht="31.5" customHeight="1">
      <c r="A36" s="11"/>
      <c r="B36" s="15" t="s">
        <v>22</v>
      </c>
      <c r="C36" s="5"/>
      <c r="D36" s="2"/>
      <c r="E36" s="5"/>
      <c r="F36" s="2"/>
      <c r="G36" s="5"/>
      <c r="H36" s="2"/>
      <c r="I36" s="2"/>
      <c r="J36" s="5"/>
      <c r="K36" s="2"/>
      <c r="L36" s="5"/>
      <c r="M36" s="2"/>
      <c r="N36" s="5"/>
      <c r="O36" s="2"/>
      <c r="P36" s="5"/>
      <c r="Q36" s="2"/>
      <c r="R36" s="5"/>
      <c r="S36" s="2"/>
      <c r="T36" s="5"/>
      <c r="U36" s="2"/>
      <c r="V36" s="5"/>
      <c r="W36" s="2"/>
      <c r="X36" s="5"/>
      <c r="Y36" s="2"/>
      <c r="Z36" s="5"/>
      <c r="AA36" s="2"/>
      <c r="AB36" s="5"/>
      <c r="AC36" s="2"/>
      <c r="AD36" s="5"/>
      <c r="AE36" s="2"/>
      <c r="AF36" s="5"/>
      <c r="AG36" s="2"/>
      <c r="AH36" s="5"/>
      <c r="AI36" s="2"/>
      <c r="AJ36" s="5"/>
      <c r="AK36" s="2"/>
      <c r="AL36" s="5"/>
      <c r="AM36" s="2"/>
      <c r="AN36" s="5"/>
      <c r="AO36" s="2"/>
      <c r="AP36" s="5"/>
      <c r="AQ36" s="2"/>
      <c r="AR36" s="5"/>
      <c r="AS36" s="2"/>
      <c r="AT36" s="5"/>
      <c r="AU36" s="2"/>
      <c r="AV36" s="5"/>
      <c r="AW36" s="2"/>
      <c r="AX36" s="5"/>
      <c r="AY36" s="2"/>
      <c r="AZ36" s="5"/>
      <c r="BA36" s="2"/>
      <c r="BB36" s="5"/>
      <c r="BC36" s="2"/>
      <c r="BD36" s="5"/>
      <c r="BE36" s="2"/>
      <c r="BF36" s="5"/>
      <c r="BG36" s="2"/>
      <c r="BH36" s="5"/>
      <c r="BI36" s="2"/>
      <c r="BJ36" s="5"/>
      <c r="BK36" s="2"/>
      <c r="BL36" s="5"/>
      <c r="BM36" s="2"/>
      <c r="BN36" s="5"/>
      <c r="BO36" s="2"/>
      <c r="BP36" s="5"/>
      <c r="BQ36" s="2"/>
      <c r="BR36" s="5"/>
      <c r="BS36" s="2"/>
      <c r="BT36" s="5"/>
      <c r="BU36" s="2"/>
      <c r="BV36" s="5"/>
      <c r="BW36" s="2"/>
      <c r="BX36" s="5"/>
      <c r="BY36" s="2"/>
      <c r="BZ36" s="5"/>
      <c r="CA36" s="2"/>
      <c r="CB36" s="5"/>
      <c r="CC36" s="2"/>
      <c r="CD36" s="5"/>
      <c r="CE36" s="2"/>
      <c r="CF36" s="5"/>
      <c r="CG36" s="2"/>
      <c r="CH36" s="5"/>
      <c r="CI36" s="2"/>
      <c r="CJ36" s="5"/>
      <c r="CK36" s="2"/>
      <c r="CL36" s="5"/>
      <c r="CM36" s="2"/>
      <c r="CN36" s="5"/>
      <c r="CO36" s="2"/>
      <c r="CP36" s="5"/>
      <c r="CQ36" s="2"/>
      <c r="CR36" s="5"/>
      <c r="CS36" s="2"/>
      <c r="CT36" s="5"/>
      <c r="CU36" s="2"/>
      <c r="CV36" s="5"/>
      <c r="CW36" s="2"/>
      <c r="CX36" s="5"/>
      <c r="CY36" s="2"/>
      <c r="CZ36" s="5"/>
      <c r="DA36" s="2"/>
      <c r="DB36" s="5"/>
      <c r="DC36" s="2"/>
      <c r="DD36" s="5"/>
      <c r="DE36" s="2"/>
      <c r="DF36" s="5"/>
      <c r="DG36" s="2"/>
      <c r="DH36" s="5"/>
      <c r="DI36" s="2"/>
      <c r="DJ36" s="5"/>
      <c r="DK36" s="2"/>
      <c r="DL36" s="5"/>
      <c r="DM36" s="2"/>
      <c r="DN36" s="5"/>
      <c r="DO36" s="2"/>
      <c r="DP36" s="5"/>
      <c r="DQ36" s="2"/>
      <c r="DR36" s="5"/>
      <c r="DS36" s="2"/>
      <c r="DT36" s="5"/>
      <c r="DU36" s="2"/>
      <c r="DV36" s="5"/>
      <c r="DW36" s="2"/>
      <c r="DX36" s="5"/>
      <c r="DY36" s="2"/>
      <c r="DZ36" s="5"/>
      <c r="EA36" s="2"/>
      <c r="EB36" s="5"/>
      <c r="EC36" s="2"/>
      <c r="ED36" s="5"/>
      <c r="EE36" s="2"/>
      <c r="EF36" s="5"/>
      <c r="EG36" s="2"/>
      <c r="EH36" s="5"/>
      <c r="EI36" s="2"/>
      <c r="EJ36" s="5"/>
      <c r="EK36" s="2"/>
      <c r="EL36" s="5"/>
      <c r="EM36" s="2"/>
      <c r="EN36" s="5"/>
      <c r="EO36" s="2"/>
      <c r="EP36" s="5"/>
      <c r="EQ36" s="2"/>
      <c r="ER36" s="5"/>
      <c r="ES36" s="2"/>
      <c r="ET36" s="5"/>
      <c r="EU36" s="2"/>
      <c r="EV36" s="5"/>
      <c r="EW36" s="2"/>
      <c r="EX36" s="5"/>
      <c r="EY36" s="2"/>
      <c r="EZ36" s="5"/>
      <c r="FA36" s="2"/>
      <c r="FB36" s="5"/>
      <c r="FC36" s="2"/>
      <c r="FD36" s="5"/>
      <c r="FE36" s="2"/>
      <c r="FF36" s="5"/>
      <c r="FG36" s="2"/>
      <c r="FH36" s="5"/>
      <c r="FI36" s="2"/>
      <c r="FJ36" s="5"/>
      <c r="FK36" s="2"/>
      <c r="FL36" s="5"/>
      <c r="FM36" s="2"/>
      <c r="FN36" s="5"/>
      <c r="FO36" s="2"/>
      <c r="FP36" s="5"/>
      <c r="FQ36" s="2"/>
      <c r="FR36" s="5"/>
      <c r="FS36" s="2"/>
      <c r="FT36" s="5"/>
      <c r="FU36" s="2"/>
      <c r="FV36" s="5"/>
      <c r="FW36" s="2"/>
      <c r="FX36" s="5"/>
      <c r="FY36" s="2"/>
      <c r="FZ36" s="5"/>
      <c r="GA36" s="2"/>
      <c r="GB36" s="5"/>
      <c r="GC36" s="2"/>
      <c r="GD36" s="5"/>
      <c r="GE36" s="2"/>
      <c r="GF36" s="5"/>
      <c r="GG36" s="2"/>
      <c r="GH36" s="5"/>
      <c r="GI36" s="2"/>
      <c r="GJ36" s="5"/>
      <c r="GK36" s="2"/>
      <c r="GL36" s="5"/>
      <c r="GM36" s="2"/>
      <c r="GN36" s="5"/>
      <c r="GO36" s="2"/>
      <c r="GP36" s="5"/>
      <c r="GQ36" s="2"/>
      <c r="GR36" s="5"/>
      <c r="GS36" s="2"/>
      <c r="GT36" s="5"/>
      <c r="GU36" s="2"/>
      <c r="GV36" s="5"/>
      <c r="GW36" s="2"/>
      <c r="GX36" s="5"/>
      <c r="GY36" s="2"/>
      <c r="GZ36" s="5"/>
      <c r="HA36" s="2"/>
      <c r="HB36" s="5"/>
      <c r="HC36" s="2"/>
      <c r="HD36" s="5"/>
      <c r="HE36" s="2"/>
      <c r="HF36" s="5"/>
      <c r="HG36" s="2"/>
      <c r="HH36" s="5"/>
      <c r="HI36" s="2"/>
      <c r="HJ36" s="5"/>
      <c r="HK36" s="2"/>
      <c r="HL36" s="5"/>
      <c r="HM36" s="2"/>
      <c r="HN36" s="5"/>
      <c r="HO36" s="2"/>
      <c r="HP36" s="5"/>
      <c r="HQ36" s="2"/>
      <c r="HR36" s="5"/>
      <c r="HS36" s="2"/>
      <c r="HT36" s="5"/>
      <c r="HU36" s="2"/>
      <c r="HV36" s="5"/>
      <c r="HW36" s="2"/>
      <c r="HX36" s="5"/>
      <c r="HY36" s="2"/>
      <c r="HZ36" s="5"/>
      <c r="IA36" s="2"/>
      <c r="IB36" s="5"/>
      <c r="IC36" s="2"/>
      <c r="ID36" s="5"/>
      <c r="IE36" s="2"/>
      <c r="IF36" s="5"/>
      <c r="IG36" s="2"/>
      <c r="IH36" s="5"/>
      <c r="II36" s="2"/>
      <c r="IJ36" s="5"/>
      <c r="IK36" s="2"/>
      <c r="IL36" s="5"/>
      <c r="IM36" s="2"/>
      <c r="IN36" s="5"/>
      <c r="IO36" s="2"/>
      <c r="IP36" s="5"/>
      <c r="IQ36" s="2"/>
      <c r="IR36" s="5"/>
      <c r="IS36" s="2"/>
    </row>
    <row r="37" spans="1:10" ht="34.5" customHeight="1">
      <c r="A37" s="13"/>
      <c r="B37" s="51" t="s">
        <v>45</v>
      </c>
      <c r="C37" s="51"/>
      <c r="D37" s="51"/>
      <c r="E37" s="51"/>
      <c r="F37" s="51"/>
      <c r="G37" s="51"/>
      <c r="H37" s="51"/>
      <c r="I37" s="51"/>
      <c r="J37" s="51"/>
    </row>
    <row r="38" spans="1:4" ht="18.75">
      <c r="A38" s="5"/>
      <c r="B38" s="2"/>
      <c r="C38" s="2"/>
      <c r="D38" s="2"/>
    </row>
    <row r="39" ht="18.75">
      <c r="A39" s="2" t="s">
        <v>39</v>
      </c>
    </row>
    <row r="40" spans="1:10" ht="15">
      <c r="A40" s="1"/>
      <c r="G40" s="8"/>
      <c r="H40" s="8"/>
      <c r="I40" s="8"/>
      <c r="J40" s="8"/>
    </row>
    <row r="41" spans="1:10" ht="15">
      <c r="A41" s="6" t="s">
        <v>20</v>
      </c>
      <c r="G41" s="18"/>
      <c r="H41" s="18"/>
      <c r="I41" s="18"/>
      <c r="J41" s="8"/>
    </row>
    <row r="42" spans="1:10" ht="15">
      <c r="A42" s="8"/>
      <c r="B42" s="8"/>
      <c r="C42" s="8"/>
      <c r="G42" s="18"/>
      <c r="H42" s="16"/>
      <c r="I42" s="16"/>
      <c r="J42" s="8"/>
    </row>
    <row r="43" spans="1:10" ht="15">
      <c r="A43" s="8" t="s">
        <v>30</v>
      </c>
      <c r="B43" s="9">
        <f>(C19)*B29</f>
        <v>2435.724</v>
      </c>
      <c r="C43" s="8" t="s">
        <v>17</v>
      </c>
      <c r="D43" s="8"/>
      <c r="G43" s="8"/>
      <c r="H43" s="8"/>
      <c r="I43" s="8"/>
      <c r="J43" s="8"/>
    </row>
    <row r="44" spans="1:10" ht="15">
      <c r="A44" s="8" t="s">
        <v>31</v>
      </c>
      <c r="B44" s="9">
        <f>(C20)*B30</f>
        <v>2860.646</v>
      </c>
      <c r="C44" s="8" t="s">
        <v>17</v>
      </c>
      <c r="D44" s="8"/>
      <c r="G44" s="8"/>
      <c r="H44" s="8"/>
      <c r="I44" s="8"/>
      <c r="J44" s="8"/>
    </row>
    <row r="45" spans="1:10" ht="15">
      <c r="A45" s="8" t="s">
        <v>32</v>
      </c>
      <c r="B45" s="9">
        <f>(C21)*B31</f>
        <v>1689.8999999999999</v>
      </c>
      <c r="C45" s="8" t="s">
        <v>17</v>
      </c>
      <c r="D45" s="8"/>
      <c r="G45" s="8"/>
      <c r="H45" s="8"/>
      <c r="I45" s="8"/>
      <c r="J45" s="8"/>
    </row>
    <row r="46" ht="15">
      <c r="A46" s="17"/>
    </row>
    <row r="47" ht="15">
      <c r="A47" s="6" t="s">
        <v>18</v>
      </c>
    </row>
    <row r="48" ht="15">
      <c r="A48" s="6"/>
    </row>
    <row r="49" spans="1:7" ht="84.75" customHeight="1">
      <c r="A49" s="26" t="s">
        <v>2</v>
      </c>
      <c r="B49" s="33" t="s">
        <v>51</v>
      </c>
      <c r="C49" s="39" t="s">
        <v>53</v>
      </c>
      <c r="D49" s="39" t="s">
        <v>55</v>
      </c>
      <c r="E49" s="39" t="s">
        <v>54</v>
      </c>
      <c r="F49" s="21" t="s">
        <v>52</v>
      </c>
      <c r="G49" s="21" t="s">
        <v>16</v>
      </c>
    </row>
    <row r="50" spans="1:7" ht="15">
      <c r="A50" s="4" t="s">
        <v>3</v>
      </c>
      <c r="B50" s="12">
        <v>10</v>
      </c>
      <c r="C50" s="12">
        <v>7</v>
      </c>
      <c r="D50" s="39">
        <v>66</v>
      </c>
      <c r="E50" s="39">
        <v>34</v>
      </c>
      <c r="F50" s="27">
        <f>((B50*(D50/100)+C50*(E50/100))/100)</f>
        <v>0.0898</v>
      </c>
      <c r="G50" s="31">
        <f>B43*F50</f>
        <v>218.72801520000002</v>
      </c>
    </row>
    <row r="51" spans="1:7" ht="15">
      <c r="A51" s="4" t="s">
        <v>4</v>
      </c>
      <c r="B51" s="12">
        <v>10</v>
      </c>
      <c r="C51" s="12">
        <v>7</v>
      </c>
      <c r="D51" s="39">
        <v>66</v>
      </c>
      <c r="E51" s="39">
        <v>34</v>
      </c>
      <c r="F51" s="27">
        <f>((B51*(D51/100)+C51*(E51/100))/100)</f>
        <v>0.0898</v>
      </c>
      <c r="G51" s="31">
        <f>B44*F51</f>
        <v>256.8860108</v>
      </c>
    </row>
    <row r="52" spans="1:7" ht="15">
      <c r="A52" s="4" t="s">
        <v>5</v>
      </c>
      <c r="B52" s="12">
        <v>10</v>
      </c>
      <c r="C52" s="12">
        <v>7</v>
      </c>
      <c r="D52" s="39">
        <v>66</v>
      </c>
      <c r="E52" s="39">
        <v>34</v>
      </c>
      <c r="F52" s="27">
        <f>((B52*(D52/100)+C52*(E52/100))/100)</f>
        <v>0.0898</v>
      </c>
      <c r="G52" s="31">
        <f>B45*F52</f>
        <v>151.75302</v>
      </c>
    </row>
    <row r="53" ht="15">
      <c r="A53" s="35" t="s">
        <v>56</v>
      </c>
    </row>
    <row r="55" ht="18.75">
      <c r="A55" s="2" t="s">
        <v>19</v>
      </c>
    </row>
    <row r="56" ht="15">
      <c r="A56" s="6"/>
    </row>
    <row r="57" ht="15">
      <c r="A57" s="6" t="s">
        <v>24</v>
      </c>
    </row>
    <row r="59" spans="1:9" ht="30">
      <c r="A59" s="28" t="s">
        <v>36</v>
      </c>
      <c r="B59" s="43" t="s">
        <v>16</v>
      </c>
      <c r="C59" s="44"/>
      <c r="D59" s="44"/>
      <c r="E59" s="44"/>
      <c r="F59" s="44"/>
      <c r="G59" s="44"/>
      <c r="H59" s="44"/>
      <c r="I59" s="45"/>
    </row>
    <row r="60" spans="1:9" ht="15">
      <c r="A60" s="29"/>
      <c r="B60" s="30" t="s">
        <v>43</v>
      </c>
      <c r="C60" s="30" t="s">
        <v>14</v>
      </c>
      <c r="D60" s="30" t="s">
        <v>13</v>
      </c>
      <c r="E60" s="30" t="s">
        <v>7</v>
      </c>
      <c r="F60" s="30" t="s">
        <v>8</v>
      </c>
      <c r="G60" s="30" t="s">
        <v>9</v>
      </c>
      <c r="H60" s="30" t="s">
        <v>10</v>
      </c>
      <c r="I60" s="36" t="s">
        <v>42</v>
      </c>
    </row>
    <row r="61" spans="1:9" ht="17.25" customHeight="1">
      <c r="A61" s="12">
        <v>150</v>
      </c>
      <c r="B61" s="31">
        <f aca="true" t="shared" si="0" ref="B61:H61">$A$61*C22</f>
        <v>138</v>
      </c>
      <c r="C61" s="31">
        <f t="shared" si="0"/>
        <v>174</v>
      </c>
      <c r="D61" s="31">
        <f t="shared" si="0"/>
        <v>138</v>
      </c>
      <c r="E61" s="31">
        <f t="shared" si="0"/>
        <v>91.5</v>
      </c>
      <c r="F61" s="31">
        <f t="shared" si="0"/>
        <v>112.5</v>
      </c>
      <c r="G61" s="31">
        <f t="shared" si="0"/>
        <v>33</v>
      </c>
      <c r="H61" s="31">
        <f t="shared" si="0"/>
        <v>108</v>
      </c>
      <c r="I61" s="31">
        <f>$A$61*J22</f>
        <v>135</v>
      </c>
    </row>
    <row r="62" ht="15">
      <c r="A62" s="35" t="s">
        <v>56</v>
      </c>
    </row>
  </sheetData>
  <sheetProtection/>
  <mergeCells count="11">
    <mergeCell ref="C21:J21"/>
    <mergeCell ref="B59:I59"/>
    <mergeCell ref="B32:C32"/>
    <mergeCell ref="B17:J17"/>
    <mergeCell ref="B31:C31"/>
    <mergeCell ref="B37:J37"/>
    <mergeCell ref="B28:C28"/>
    <mergeCell ref="B29:C29"/>
    <mergeCell ref="B30:C30"/>
    <mergeCell ref="C19:J19"/>
    <mergeCell ref="C20:J2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jreal</dc:creator>
  <cp:keywords/>
  <dc:description/>
  <cp:lastModifiedBy>Robert Blandon</cp:lastModifiedBy>
  <cp:lastPrinted>2018-01-29T03:32:26Z</cp:lastPrinted>
  <dcterms:created xsi:type="dcterms:W3CDTF">2010-08-13T00:46:35Z</dcterms:created>
  <dcterms:modified xsi:type="dcterms:W3CDTF">2018-10-24T21:41:38Z</dcterms:modified>
  <cp:category/>
  <cp:version/>
  <cp:contentType/>
  <cp:contentStatus/>
</cp:coreProperties>
</file>